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.feray.OPENAIRLINES\Desktop\Blog articles\"/>
    </mc:Choice>
  </mc:AlternateContent>
  <xr:revisionPtr revIDLastSave="0" documentId="13_ncr:1_{E9138B4B-A1BC-469E-82E4-74804D4FAE45}" xr6:coauthVersionLast="31" xr6:coauthVersionMax="31" xr10:uidLastSave="{00000000-0000-0000-0000-000000000000}"/>
  <bookViews>
    <workbookView xWindow="0" yWindow="0" windowWidth="20520" windowHeight="8895" xr2:uid="{00AF0AC1-6B6D-4726-8E35-79940AEE69D8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6" i="1"/>
  <c r="G6" i="1" s="1"/>
  <c r="F5" i="1"/>
  <c r="G5" i="1" s="1"/>
  <c r="F4" i="1"/>
  <c r="H7" i="1"/>
  <c r="I7" i="1" s="1"/>
  <c r="H6" i="1"/>
  <c r="I6" i="1" s="1"/>
  <c r="H5" i="1"/>
  <c r="I5" i="1" s="1"/>
  <c r="H4" i="1"/>
  <c r="I4" i="1"/>
  <c r="G4" i="1"/>
  <c r="E7" i="1"/>
  <c r="E6" i="1"/>
  <c r="E5" i="1"/>
  <c r="E4" i="1"/>
  <c r="C7" i="1"/>
  <c r="C6" i="1"/>
  <c r="C5" i="1"/>
  <c r="C4" i="1"/>
  <c r="H15" i="1" l="1"/>
  <c r="H14" i="1"/>
  <c r="H13" i="1"/>
  <c r="H12" i="1"/>
  <c r="F15" i="1"/>
  <c r="F14" i="1"/>
  <c r="F13" i="1"/>
  <c r="F12" i="1"/>
  <c r="D7" i="1"/>
  <c r="D15" i="1" s="1"/>
  <c r="D6" i="1"/>
  <c r="D14" i="1" s="1"/>
  <c r="D5" i="1"/>
  <c r="D13" i="1" s="1"/>
  <c r="D4" i="1"/>
  <c r="D12" i="1" s="1"/>
  <c r="B7" i="1"/>
  <c r="B15" i="1" s="1"/>
  <c r="B6" i="1"/>
  <c r="B14" i="1" s="1"/>
  <c r="B5" i="1"/>
  <c r="B13" i="1" s="1"/>
  <c r="B4" i="1"/>
  <c r="B12" i="1" s="1"/>
</calcChain>
</file>

<file path=xl/sharedStrings.xml><?xml version="1.0" encoding="utf-8"?>
<sst xmlns="http://schemas.openxmlformats.org/spreadsheetml/2006/main" count="15" uniqueCount="11">
  <si>
    <t>The math of fuel efficiency</t>
  </si>
  <si>
    <t xml:space="preserve">Price of fuel: </t>
  </si>
  <si>
    <t>USD/tons</t>
  </si>
  <si>
    <t>Fuel saved</t>
  </si>
  <si>
    <t>Dollars saved</t>
  </si>
  <si>
    <t>1 kg =</t>
  </si>
  <si>
    <t>lbs</t>
  </si>
  <si>
    <t>50 kg (110 lbs) per flight</t>
  </si>
  <si>
    <t>100 kg (220 lbs) per flight</t>
  </si>
  <si>
    <t>500 kg (1102 lbs) per flight</t>
  </si>
  <si>
    <t>250 kg (551 lbs) per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</si>
</sst>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0&quot; flights / day&quot;"/>
    <numFmt numFmtId="165" formatCode="#,##0&quot; tons&quot;"/>
    <numFmt numFmtId="166" formatCode="0.0&quot; M USD&quot;"/>
    <numFmt numFmtId="177" formatCode="#,##0&quot; million lbs&quot;"/>
    <numFmt numFmtId="178" formatCode="0&quot; M USD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/>
    <xf numFmtId="164" fontId="3" fillId="0" borderId="3" xfId="0" applyNumberFormat="1" applyFont="1" applyBorder="1" applyAlignment="1">
      <alignment horizontal="left" vertical="center" wrapText="1"/>
    </xf>
    <xf numFmtId="165" fontId="4" fillId="0" borderId="3" xfId="1" applyNumberFormat="1" applyFont="1" applyBorder="1"/>
    <xf numFmtId="0" fontId="3" fillId="0" borderId="4" xfId="0" applyFont="1" applyBorder="1" applyAlignment="1">
      <alignment horizontal="center" vertical="center" wrapText="1"/>
    </xf>
    <xf numFmtId="177" fontId="4" fillId="0" borderId="2" xfId="1" applyNumberFormat="1" applyFont="1" applyBorder="1"/>
    <xf numFmtId="166" fontId="4" fillId="0" borderId="3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78" fontId="4" fillId="0" borderId="3" xfId="1" applyNumberFormat="1" applyFont="1" applyBorder="1" applyAlignment="1">
      <alignment horizontal="center"/>
    </xf>
    <xf numFmtId="178" fontId="4" fillId="0" borderId="2" xfId="1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D827-FCB4-4A64-A158-944A5F5ABBAB}">
  <dimension ref="A1:N15"/>
  <sheetViews>
    <sheetView tabSelected="1" workbookViewId="0">
      <selection activeCell="J16" sqref="J16"/>
    </sheetView>
  </sheetViews>
  <sheetFormatPr baseColWidth="10" defaultRowHeight="15" x14ac:dyDescent="0.25"/>
  <cols>
    <col min="2" max="2" width="8.85546875" bestFit="1" customWidth="1"/>
    <col min="3" max="3" width="10" bestFit="1" customWidth="1"/>
    <col min="4" max="4" width="8.85546875" bestFit="1" customWidth="1"/>
    <col min="5" max="5" width="10.85546875" bestFit="1" customWidth="1"/>
    <col min="6" max="6" width="9.7109375" bestFit="1" customWidth="1"/>
    <col min="7" max="7" width="10.85546875" bestFit="1" customWidth="1"/>
    <col min="8" max="8" width="9.7109375" bestFit="1" customWidth="1"/>
    <col min="9" max="9" width="10.85546875" bestFit="1" customWidth="1"/>
  </cols>
  <sheetData>
    <row r="1" spans="1:14" x14ac:dyDescent="0.25">
      <c r="A1" s="2" t="s">
        <v>0</v>
      </c>
    </row>
    <row r="2" spans="1:14" ht="15.75" thickBot="1" x14ac:dyDescent="0.3">
      <c r="L2" t="s">
        <v>5</v>
      </c>
      <c r="M2">
        <v>2.2046199999999998</v>
      </c>
      <c r="N2" t="s">
        <v>6</v>
      </c>
    </row>
    <row r="3" spans="1:14" ht="31.9" customHeight="1" thickBot="1" x14ac:dyDescent="0.3">
      <c r="A3" s="1" t="s">
        <v>3</v>
      </c>
      <c r="B3" s="5" t="s">
        <v>7</v>
      </c>
      <c r="C3" s="5"/>
      <c r="D3" s="5" t="s">
        <v>8</v>
      </c>
      <c r="E3" s="5"/>
      <c r="F3" s="5" t="s">
        <v>10</v>
      </c>
      <c r="G3" s="5"/>
      <c r="H3" s="5" t="s">
        <v>9</v>
      </c>
      <c r="I3" s="5"/>
    </row>
    <row r="4" spans="1:14" ht="18.75" thickBot="1" x14ac:dyDescent="0.3">
      <c r="A4" s="3">
        <v>100</v>
      </c>
      <c r="B4" s="4">
        <f>50*$A4*365/1000</f>
        <v>1825</v>
      </c>
      <c r="C4" s="6">
        <f>B4*$M$2/1000</f>
        <v>4.0234315</v>
      </c>
      <c r="D4" s="4">
        <f>100*$A4*365/1000</f>
        <v>3650</v>
      </c>
      <c r="E4" s="6">
        <f>D4*$M$2/1000</f>
        <v>8.0468630000000001</v>
      </c>
      <c r="F4" s="4">
        <f>250*$A4*365/1000</f>
        <v>9125</v>
      </c>
      <c r="G4" s="6">
        <f>F4*$M$2/1000</f>
        <v>20.117157499999998</v>
      </c>
      <c r="H4" s="4">
        <f>500*$A4*365/1000</f>
        <v>18250</v>
      </c>
      <c r="I4" s="6">
        <f t="shared" ref="I4:I7" si="0">H4*$M$2/1000</f>
        <v>40.234314999999995</v>
      </c>
    </row>
    <row r="5" spans="1:14" ht="18.75" thickBot="1" x14ac:dyDescent="0.3">
      <c r="A5" s="3">
        <v>500</v>
      </c>
      <c r="B5" s="4">
        <f>50*$A5*365/1000</f>
        <v>9125</v>
      </c>
      <c r="C5" s="6">
        <f>B5*$M$2/1000</f>
        <v>20.117157499999998</v>
      </c>
      <c r="D5" s="4">
        <f>100*$A5*365/1000</f>
        <v>18250</v>
      </c>
      <c r="E5" s="6">
        <f>D5*$M$2/1000</f>
        <v>40.234314999999995</v>
      </c>
      <c r="F5" s="4">
        <f>250*$A5*365/1000</f>
        <v>45625</v>
      </c>
      <c r="G5" s="6">
        <f t="shared" ref="G5:G7" si="1">F5*$M$2/1000</f>
        <v>100.5857875</v>
      </c>
      <c r="H5" s="4">
        <f>500*$A5*365/1000</f>
        <v>91250</v>
      </c>
      <c r="I5" s="6">
        <f t="shared" si="0"/>
        <v>201.17157499999999</v>
      </c>
    </row>
    <row r="6" spans="1:14" ht="18.75" thickBot="1" x14ac:dyDescent="0.3">
      <c r="A6" s="3">
        <v>1000</v>
      </c>
      <c r="B6" s="4">
        <f>50*$A6*365/1000</f>
        <v>18250</v>
      </c>
      <c r="C6" s="6">
        <f>B6*$M$2/1000</f>
        <v>40.234314999999995</v>
      </c>
      <c r="D6" s="4">
        <f>100*$A6*365/1000</f>
        <v>36500</v>
      </c>
      <c r="E6" s="6">
        <f>D6*$M$2/1000</f>
        <v>80.46862999999999</v>
      </c>
      <c r="F6" s="4">
        <f>250*$A6*365/1000</f>
        <v>91250</v>
      </c>
      <c r="G6" s="6">
        <f t="shared" si="1"/>
        <v>201.17157499999999</v>
      </c>
      <c r="H6" s="4">
        <f>500*$A6*365/1000</f>
        <v>182500</v>
      </c>
      <c r="I6" s="6">
        <f t="shared" si="0"/>
        <v>402.34314999999998</v>
      </c>
    </row>
    <row r="7" spans="1:14" ht="18.75" thickBot="1" x14ac:dyDescent="0.3">
      <c r="A7" s="3">
        <v>2000</v>
      </c>
      <c r="B7" s="4">
        <f>50*$A7*365/1000</f>
        <v>36500</v>
      </c>
      <c r="C7" s="6">
        <f>B7*$M$2/1000</f>
        <v>80.46862999999999</v>
      </c>
      <c r="D7" s="4">
        <f>100*$A7*365/1000</f>
        <v>73000</v>
      </c>
      <c r="E7" s="6">
        <f>D7*$M$2/1000</f>
        <v>160.93725999999998</v>
      </c>
      <c r="F7" s="4">
        <f>250*$A7*365/1000</f>
        <v>182500</v>
      </c>
      <c r="G7" s="6">
        <f t="shared" si="1"/>
        <v>402.34314999999998</v>
      </c>
      <c r="H7" s="4">
        <f>500*$A7*365/1000</f>
        <v>365000</v>
      </c>
      <c r="I7" s="6">
        <f t="shared" si="0"/>
        <v>804.68629999999996</v>
      </c>
    </row>
    <row r="9" spans="1:14" x14ac:dyDescent="0.25">
      <c r="A9" t="s">
        <v>1</v>
      </c>
      <c r="B9">
        <v>700</v>
      </c>
      <c r="C9" t="s">
        <v>2</v>
      </c>
    </row>
    <row r="10" spans="1:14" ht="15.75" thickBot="1" x14ac:dyDescent="0.3"/>
    <row r="11" spans="1:14" ht="18.75" customHeight="1" thickBot="1" x14ac:dyDescent="0.3">
      <c r="A11" s="1" t="s">
        <v>4</v>
      </c>
      <c r="B11" s="5" t="s">
        <v>7</v>
      </c>
      <c r="C11" s="5"/>
      <c r="D11" s="5" t="s">
        <v>8</v>
      </c>
      <c r="E11" s="5"/>
      <c r="F11" s="5" t="s">
        <v>10</v>
      </c>
      <c r="G11" s="5"/>
      <c r="H11" s="5" t="s">
        <v>9</v>
      </c>
      <c r="I11" s="5"/>
    </row>
    <row r="12" spans="1:14" ht="18.75" thickBot="1" x14ac:dyDescent="0.3">
      <c r="A12" s="3">
        <v>100</v>
      </c>
      <c r="B12" s="7">
        <f>B4*$B$9/1000000</f>
        <v>1.2775000000000001</v>
      </c>
      <c r="C12" s="8"/>
      <c r="D12" s="7">
        <f t="shared" ref="D12:D15" si="2">D4*$B$9/1000000</f>
        <v>2.5550000000000002</v>
      </c>
      <c r="E12" s="8"/>
      <c r="F12" s="9">
        <f t="shared" ref="F12:F15" si="3">F4*$B$9/1000000</f>
        <v>6.3875000000000002</v>
      </c>
      <c r="G12" s="10"/>
      <c r="H12" s="9">
        <f t="shared" ref="H12:H15" si="4">H4*$B$9/1000000</f>
        <v>12.775</v>
      </c>
      <c r="I12" s="10"/>
    </row>
    <row r="13" spans="1:14" ht="18.75" thickBot="1" x14ac:dyDescent="0.3">
      <c r="A13" s="3">
        <v>500</v>
      </c>
      <c r="B13" s="7">
        <f>B5*$B$9/1000000</f>
        <v>6.3875000000000002</v>
      </c>
      <c r="C13" s="8"/>
      <c r="D13" s="9">
        <f t="shared" si="2"/>
        <v>12.775</v>
      </c>
      <c r="E13" s="10"/>
      <c r="F13" s="9">
        <f t="shared" si="3"/>
        <v>31.9375</v>
      </c>
      <c r="G13" s="10"/>
      <c r="H13" s="9">
        <f t="shared" si="4"/>
        <v>63.875</v>
      </c>
      <c r="I13" s="10"/>
    </row>
    <row r="14" spans="1:14" ht="18.75" thickBot="1" x14ac:dyDescent="0.3">
      <c r="A14" s="3">
        <v>1000</v>
      </c>
      <c r="B14" s="9">
        <f>B6*$B$9/1000000</f>
        <v>12.775</v>
      </c>
      <c r="C14" s="10"/>
      <c r="D14" s="9">
        <f t="shared" si="2"/>
        <v>25.55</v>
      </c>
      <c r="E14" s="10"/>
      <c r="F14" s="9">
        <f t="shared" si="3"/>
        <v>63.875</v>
      </c>
      <c r="G14" s="10"/>
      <c r="H14" s="9">
        <f t="shared" si="4"/>
        <v>127.75</v>
      </c>
      <c r="I14" s="10"/>
    </row>
    <row r="15" spans="1:14" ht="18.75" thickBot="1" x14ac:dyDescent="0.3">
      <c r="A15" s="3">
        <v>2000</v>
      </c>
      <c r="B15" s="9">
        <f>B7*$B$9/1000000</f>
        <v>25.55</v>
      </c>
      <c r="C15" s="10"/>
      <c r="D15" s="9">
        <f t="shared" si="2"/>
        <v>51.1</v>
      </c>
      <c r="E15" s="10"/>
      <c r="F15" s="9">
        <f t="shared" si="3"/>
        <v>127.75</v>
      </c>
      <c r="G15" s="10"/>
      <c r="H15" s="9">
        <f t="shared" si="4"/>
        <v>255.5</v>
      </c>
      <c r="I15" s="10"/>
    </row>
  </sheetData>
  <mergeCells count="24">
    <mergeCell ref="F12:G12"/>
    <mergeCell ref="F13:G13"/>
    <mergeCell ref="F14:G14"/>
    <mergeCell ref="F15:G15"/>
    <mergeCell ref="H12:I12"/>
    <mergeCell ref="H13:I13"/>
    <mergeCell ref="H14:I14"/>
    <mergeCell ref="H15:I15"/>
    <mergeCell ref="B12:C12"/>
    <mergeCell ref="B13:C13"/>
    <mergeCell ref="B14:C14"/>
    <mergeCell ref="B15:C15"/>
    <mergeCell ref="D12:E12"/>
    <mergeCell ref="D13:E13"/>
    <mergeCell ref="D14:E14"/>
    <mergeCell ref="D15:E15"/>
    <mergeCell ref="B3:C3"/>
    <mergeCell ref="D3:E3"/>
    <mergeCell ref="F3:G3"/>
    <mergeCell ref="H3:I3"/>
    <mergeCell ref="B11:C11"/>
    <mergeCell ref="D11:E11"/>
    <mergeCell ref="F11:G11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Feray</dc:creator>
  <cp:lastModifiedBy>Alexandre Feray</cp:lastModifiedBy>
  <dcterms:created xsi:type="dcterms:W3CDTF">2018-02-26T19:06:52Z</dcterms:created>
  <dcterms:modified xsi:type="dcterms:W3CDTF">2018-04-18T17:38:25Z</dcterms:modified>
</cp:coreProperties>
</file>